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<sst xmlns="http://schemas.openxmlformats.org/spreadsheetml/2006/main" count="117" uniqueCount="50">
  <si>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</si>
  <si>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</si>
  <si>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</si>
  <si>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</si>
  <si>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</si>
  <si>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</si>
  <si>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</si>
  <si>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</si>
  <si>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</si>
  <si>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</si>
  <si>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</si>
  <si>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</si>
  <si>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</si>
  <si>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</si>
  <si>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</si>
  <si>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</si>
  <si>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</si>
  <si>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</si>
  <si>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</si>
  <si>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</si>
  <si>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</si>
  <si>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</si>
  <si>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</si>
  <si>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</si>
  <si>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</si>
  <si>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</si>
  <si>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</si>
  <si>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</si>
  <si>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</si>
  <si>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</si>
  <si>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</si>
  <si>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</si>
  <si>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</si>
  <si>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</si>
  <si>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</si>
  <si>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</si>
  <si>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</si>
  <si>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</si>
  <si>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</si>
  <si>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</si>
  <si>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</si>
  <si>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</si>
  <si>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</si>
  <si>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</si>
  <si>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</si>
  <si>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</si>
  <si>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</si>
  <si>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</si>
  <si>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</si>
  <si>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March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</si>
</sst>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756233</c:v>
                </c:pt>
                <c:pt idx="1">
                  <c:v>117768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874001</c:v>
                </c:pt>
                <c:pt idx="1">
                  <c:v>4265</c:v>
                </c:pt>
                <c:pt idx="2">
                  <c:v>549</c:v>
                </c:pt>
                <c:pt idx="3">
                  <c:v>4433</c:v>
                </c:pt>
                <c:pt idx="4">
                  <c:v>178762</c:v>
                </c:pt>
                <c:pt idx="5">
                  <c:v>2043</c:v>
                </c:pt>
                <c:pt idx="6">
                  <c:v>7517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253835260391</c:v>
                </c:pt>
                <c:pt idx="1">
                  <c:v>3202297487</c:v>
                </c:pt>
                <c:pt idx="2">
                  <c:v>919965100</c:v>
                </c:pt>
                <c:pt idx="3">
                  <c:v>4581954930</c:v>
                </c:pt>
                <c:pt idx="4">
                  <c:v>288143448344</c:v>
                </c:pt>
                <c:pt idx="5">
                  <c:v>23623064000</c:v>
                </c:pt>
                <c:pt idx="6">
                  <c:v>12555699652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200109021978</c:v>
                </c:pt>
                <c:pt idx="1">
                  <c:v>53726238413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290429.0274164446</c:v>
                </c:pt>
                <c:pt idx="1">
                  <c:v>270181.35548564687</c:v>
                </c:pt>
                <c:pt idx="2">
                  <c:v>299093.7800291469</c:v>
                </c:pt>
                <c:pt idx="3">
                  <c:v>237574.86992216477</c:v>
                </c:pt>
                <c:pt idx="4">
                  <c:v>519633.6603594088</c:v>
                </c:pt>
              </c:numCache>
            </c:numRef>
          </c:val>
        </c:ser>
        <c:axId val="31167128"/>
        <c:axId val="12068697"/>
      </c:barChart>
      <c:catAx>
        <c:axId val="3116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068697"/>
        <c:crosses val="autoZero"/>
        <c:auto val="1"/>
        <c:lblOffset val="100"/>
        <c:noMultiLvlLbl val="0"/>
      </c:catAx>
      <c:valAx>
        <c:axId val="12068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167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11562929.025942242</c:v>
                </c:pt>
                <c:pt idx="1">
                  <c:v>12549200</c:v>
                </c:pt>
                <c:pt idx="2">
                  <c:v>11560509.322865555</c:v>
                </c:pt>
                <c:pt idx="3">
                  <c:v>11749074.778200254</c:v>
                </c:pt>
                <c:pt idx="4">
                  <c:v>10913647.826086957</c:v>
                </c:pt>
              </c:numCache>
            </c:numRef>
          </c:val>
        </c:ser>
        <c:axId val="41509410"/>
        <c:axId val="38040371"/>
      </c:barChart>
      <c:catAx>
        <c:axId val="41509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040371"/>
        <c:crosses val="autoZero"/>
        <c:auto val="1"/>
        <c:lblOffset val="100"/>
        <c:noMultiLvlLbl val="0"/>
      </c:catAx>
      <c:valAx>
        <c:axId val="38040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5094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750831.7671746776</c:v>
                </c:pt>
                <c:pt idx="1">
                  <c:v>422616.4439655172</c:v>
                </c:pt>
                <c:pt idx="2">
                  <c:v>873450.052173913</c:v>
                </c:pt>
                <c:pt idx="3">
                  <c:v>827112.62403698</c:v>
                </c:pt>
                <c:pt idx="4">
                  <c:v>1109780.0392927309</c:v>
                </c:pt>
              </c:numCache>
            </c:numRef>
          </c:val>
        </c:ser>
        <c:axId val="6819020"/>
        <c:axId val="61371181"/>
      </c:barChart>
      <c:catAx>
        <c:axId val="681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371181"/>
        <c:crosses val="autoZero"/>
        <c:auto val="1"/>
        <c:lblOffset val="100"/>
        <c:noMultiLvlLbl val="0"/>
      </c:catAx>
      <c:valAx>
        <c:axId val="6137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819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1675710.5646630237</c:v>
                </c:pt>
                <c:pt idx="1">
                  <c:v>973846.1538461539</c:v>
                </c:pt>
                <c:pt idx="2">
                  <c:v>1865798.8425925926</c:v>
                </c:pt>
                <c:pt idx="3">
                  <c:v>2043983.426966292</c:v>
                </c:pt>
                <c:pt idx="4">
                  <c:v>1031144.7368421053</c:v>
                </c:pt>
              </c:numCache>
            </c:numRef>
          </c:val>
        </c:ser>
        <c:axId val="15469718"/>
        <c:axId val="5009735"/>
      </c:barChart>
      <c:catAx>
        <c:axId val="15469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09735"/>
        <c:crosses val="autoZero"/>
        <c:auto val="1"/>
        <c:lblOffset val="100"/>
        <c:noMultiLvlLbl val="0"/>
      </c:catAx>
      <c:valAx>
        <c:axId val="5009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469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1033601.3828107377</c:v>
                </c:pt>
                <c:pt idx="1">
                  <c:v>527919.5933456562</c:v>
                </c:pt>
                <c:pt idx="2">
                  <c:v>1196880.3133393016</c:v>
                </c:pt>
                <c:pt idx="3">
                  <c:v>1321499.4216277318</c:v>
                </c:pt>
                <c:pt idx="4">
                  <c:v>722362.2166427546</c:v>
                </c:pt>
              </c:numCache>
            </c:numRef>
          </c:val>
        </c:ser>
        <c:axId val="45087616"/>
        <c:axId val="3135361"/>
      </c:barChart>
      <c:catAx>
        <c:axId val="45087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35361"/>
        <c:crosses val="autoZero"/>
        <c:auto val="1"/>
        <c:lblOffset val="100"/>
        <c:noMultiLvlLbl val="0"/>
      </c:catAx>
      <c:valAx>
        <c:axId val="313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087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1611883.109072398</c:v>
                </c:pt>
                <c:pt idx="1">
                  <c:v>869139.946425043</c:v>
                </c:pt>
                <c:pt idx="2">
                  <c:v>1795461.1746049465</c:v>
                </c:pt>
                <c:pt idx="3">
                  <c:v>2517385.185371386</c:v>
                </c:pt>
                <c:pt idx="4">
                  <c:v>1289302.9854496256</c:v>
                </c:pt>
              </c:numCache>
            </c:numRef>
          </c:val>
        </c:ser>
        <c:axId val="28218250"/>
        <c:axId val="52637659"/>
      </c:barChart>
      <c:catAx>
        <c:axId val="28218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637659"/>
        <c:crosses val="autoZero"/>
        <c:auto val="1"/>
        <c:lblOffset val="100"/>
        <c:noMultiLvlLbl val="0"/>
      </c:catAx>
      <c:valAx>
        <c:axId val="5263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218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102648</c:v>
                </c:pt>
                <c:pt idx="1">
                  <c:v>1252</c:v>
                </c:pt>
                <c:pt idx="2">
                  <c:v>184</c:v>
                </c:pt>
                <c:pt idx="3">
                  <c:v>338</c:v>
                </c:pt>
                <c:pt idx="4">
                  <c:v>9454</c:v>
                </c:pt>
                <c:pt idx="5">
                  <c:v>1163</c:v>
                </c:pt>
                <c:pt idx="6">
                  <c:v>754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4426621-6280-45fd-866e-7cbfe6aa3fd1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$253.84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759f9c2b-3c87-465c-997c-9dfa49abf38b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874,001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0.653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3144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a2aa3f51-bb7b-4213-a987-1ae20993e870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1,071,570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c62092a-44a6-4bd9-88d8-4e79c76f01be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$586,861,689,904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4f43dc3b-d1f0-41a1-bc89-015225698f2d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115,793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756233</v>
      </c>
      <c r="C6" s="7">
        <f>B6/B$9</f>
        <v>0.8652541587481021</v>
      </c>
      <c r="D6" s="14">
        <v>200109021978</v>
      </c>
      <c r="E6" s="7">
        <f>D6/D$9</f>
        <v>0.7883420990045207</v>
      </c>
    </row>
    <row r="7" spans="1:5" ht="12.75">
      <c r="A7" s="1" t="s">
        <v>30</v>
      </c>
      <c r="B7" s="6">
        <v>117768</v>
      </c>
      <c r="C7" s="7">
        <f>B7/B$9</f>
        <v>0.13474584125189787</v>
      </c>
      <c r="D7" s="14">
        <v>53726238413</v>
      </c>
      <c r="E7" s="7">
        <f>D7/D$9</f>
        <v>0.21165790099547935</v>
      </c>
    </row>
    <row r="9" spans="1:7" ht="12.75">
      <c r="A9" s="9" t="s">
        <v>12</v>
      </c>
      <c r="B9" s="10">
        <f>SUM(B6:B7)</f>
        <v>874001</v>
      </c>
      <c r="C9" s="29">
        <f>SUM(C6:C7)</f>
        <v>1</v>
      </c>
      <c r="D9" s="15">
        <f>SUM(D6:D7)</f>
        <v>253835260391</v>
      </c>
      <c r="E9" s="29">
        <f>SUM(E6:E7)</f>
        <v>1</v>
      </c>
      <c r="G9" s="54">
        <f>+D9/1000000000</f>
        <v>253.835260391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102648</v>
      </c>
      <c r="C5" s="7">
        <f>B5/B$13</f>
        <v>0.8864784572469838</v>
      </c>
      <c r="D5" s="6">
        <v>874001</v>
      </c>
      <c r="E5" s="7">
        <f>D5/D$13</f>
        <v>0.8156266039549446</v>
      </c>
      <c r="F5" s="14">
        <v>253835260391</v>
      </c>
      <c r="G5" s="7">
        <f>F5/F$13</f>
        <v>0.4325299551117792</v>
      </c>
      <c r="H5" s="14">
        <f>IF(D5=0,"-",+F5/D5)</f>
        <v>290429.0274164446</v>
      </c>
      <c r="I5" s="25"/>
    </row>
    <row r="6" spans="1:8" ht="12.75">
      <c r="A6" s="51" t="s">
        <v>6</v>
      </c>
      <c r="B6" s="6">
        <v>1252</v>
      </c>
      <c r="C6" s="7">
        <f aca="true" t="shared" si="0" ref="C6:C11">B6/B$13</f>
        <v>0.010812397986061333</v>
      </c>
      <c r="D6" s="6">
        <v>4265</v>
      </c>
      <c r="E6" s="7">
        <f aca="true" t="shared" si="1" ref="E6:E11">D6/D$13</f>
        <v>0.003980141288016648</v>
      </c>
      <c r="F6" s="14">
        <v>3202297487</v>
      </c>
      <c r="G6" s="7">
        <f aca="true" t="shared" si="2" ref="G6:G11">F6/F$13</f>
        <v>0.0054566476941506235</v>
      </c>
      <c r="H6" s="14">
        <f aca="true" t="shared" si="3" ref="H6:H11">IF(D6=0,"-",+F6/D6)</f>
        <v>750831.7671746776</v>
      </c>
    </row>
    <row r="7" spans="1:8" ht="12.75">
      <c r="A7" s="51" t="s">
        <v>7</v>
      </c>
      <c r="B7" s="6">
        <v>184</v>
      </c>
      <c r="C7" s="7">
        <f t="shared" si="0"/>
        <v>0.0015890425155233908</v>
      </c>
      <c r="D7" s="6">
        <v>549</v>
      </c>
      <c r="E7" s="7">
        <f t="shared" si="1"/>
        <v>0.0005123323721268792</v>
      </c>
      <c r="F7" s="14">
        <v>919965100</v>
      </c>
      <c r="G7" s="7">
        <f t="shared" si="2"/>
        <v>0.0015676012181856508</v>
      </c>
      <c r="H7" s="14">
        <f t="shared" si="3"/>
        <v>1675710.5646630237</v>
      </c>
    </row>
    <row r="8" spans="1:8" ht="12.75">
      <c r="A8" s="51" t="s">
        <v>8</v>
      </c>
      <c r="B8" s="6">
        <v>338</v>
      </c>
      <c r="C8" s="7">
        <f t="shared" si="0"/>
        <v>0.0029190020122114462</v>
      </c>
      <c r="D8" s="6">
        <v>4433</v>
      </c>
      <c r="E8" s="7">
        <f t="shared" si="1"/>
        <v>0.004136920593148371</v>
      </c>
      <c r="F8" s="14">
        <v>4581954930</v>
      </c>
      <c r="G8" s="7">
        <f t="shared" si="2"/>
        <v>0.007807555014793222</v>
      </c>
      <c r="H8" s="14">
        <f t="shared" si="3"/>
        <v>1033601.3828107377</v>
      </c>
    </row>
    <row r="9" spans="1:8" ht="12.75">
      <c r="A9" s="51" t="s">
        <v>9</v>
      </c>
      <c r="B9" s="6">
        <v>9454</v>
      </c>
      <c r="C9" s="7">
        <f t="shared" si="0"/>
        <v>0.08164569533564205</v>
      </c>
      <c r="D9" s="6">
        <v>178762</v>
      </c>
      <c r="E9" s="7">
        <f t="shared" si="1"/>
        <v>0.1668225127616488</v>
      </c>
      <c r="F9" s="14">
        <v>288143448344</v>
      </c>
      <c r="G9" s="7">
        <f t="shared" si="2"/>
        <v>0.49099038717476184</v>
      </c>
      <c r="H9" s="14">
        <f t="shared" si="3"/>
        <v>1611883.109072398</v>
      </c>
    </row>
    <row r="10" spans="1:8" ht="12.75">
      <c r="A10" s="51" t="s">
        <v>10</v>
      </c>
      <c r="B10" s="6">
        <v>1163</v>
      </c>
      <c r="C10" s="7">
        <f t="shared" si="0"/>
        <v>0.010043785030183171</v>
      </c>
      <c r="D10" s="6">
        <v>2043</v>
      </c>
      <c r="E10" s="7">
        <f t="shared" si="1"/>
        <v>0.0019065483356196981</v>
      </c>
      <c r="F10" s="14">
        <v>23623064000</v>
      </c>
      <c r="G10" s="7">
        <f t="shared" si="2"/>
        <v>0.04025320515275807</v>
      </c>
      <c r="H10" s="14">
        <f t="shared" si="3"/>
        <v>11562929.025942242</v>
      </c>
    </row>
    <row r="11" spans="1:8" ht="12.75">
      <c r="A11" s="51" t="s">
        <v>11</v>
      </c>
      <c r="B11" s="6">
        <v>754</v>
      </c>
      <c r="C11" s="7">
        <f t="shared" si="0"/>
        <v>0.006511619873394765</v>
      </c>
      <c r="D11" s="6">
        <v>7517</v>
      </c>
      <c r="E11" s="7">
        <f t="shared" si="1"/>
        <v>0.0070149406944949935</v>
      </c>
      <c r="F11" s="14">
        <v>12555699652</v>
      </c>
      <c r="G11" s="7">
        <f t="shared" si="2"/>
        <v>0.02139464863357137</v>
      </c>
      <c r="H11" s="14">
        <f t="shared" si="3"/>
        <v>1670307.2571504589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115793</v>
      </c>
      <c r="C13" s="11">
        <f t="shared" si="4"/>
        <v>1</v>
      </c>
      <c r="D13" s="10">
        <f t="shared" si="4"/>
        <v>1071570</v>
      </c>
      <c r="E13" s="12">
        <f t="shared" si="4"/>
        <v>1</v>
      </c>
      <c r="F13" s="15">
        <f t="shared" si="4"/>
        <v>586861689904</v>
      </c>
      <c r="G13" s="12">
        <f t="shared" si="4"/>
        <v>1</v>
      </c>
      <c r="H13" s="15">
        <f>F13/D13</f>
        <v>547665.2854260571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56759</v>
      </c>
      <c r="C16" s="7">
        <f aca="true" t="shared" si="5" ref="C16:C22">B16/B$24</f>
        <v>0.9248504994215508</v>
      </c>
      <c r="D16" s="6">
        <v>261929</v>
      </c>
      <c r="E16" s="7">
        <f aca="true" t="shared" si="6" ref="E16:E22">D16/D$24</f>
        <v>0.8696730537450902</v>
      </c>
      <c r="F16" s="20">
        <v>70768332261</v>
      </c>
      <c r="G16" s="7">
        <f aca="true" t="shared" si="7" ref="G16:G22">F16/F$24</f>
        <v>0.6797090326586943</v>
      </c>
      <c r="H16" s="20">
        <f aca="true" t="shared" si="8" ref="H16:H22">IF(D16=0,"-",+F16/D16)</f>
        <v>270181.35548564687</v>
      </c>
      <c r="J16" s="8"/>
      <c r="M16" s="1"/>
      <c r="N16" s="1"/>
    </row>
    <row r="17" spans="1:14" ht="12.75">
      <c r="A17" s="1" t="s">
        <v>6</v>
      </c>
      <c r="B17" s="6">
        <v>494</v>
      </c>
      <c r="C17" s="7">
        <f t="shared" si="5"/>
        <v>0.00804940444183735</v>
      </c>
      <c r="D17" s="6">
        <v>1160</v>
      </c>
      <c r="E17" s="7">
        <f t="shared" si="6"/>
        <v>0.003851504576981948</v>
      </c>
      <c r="F17" s="20">
        <v>490235075</v>
      </c>
      <c r="G17" s="7">
        <f t="shared" si="7"/>
        <v>0.004708563816011338</v>
      </c>
      <c r="H17" s="20">
        <f t="shared" si="8"/>
        <v>422616.4439655172</v>
      </c>
      <c r="J17" s="8"/>
      <c r="M17" s="1"/>
      <c r="N17" s="1"/>
    </row>
    <row r="18" spans="1:14" ht="12.75">
      <c r="A18" s="1" t="s">
        <v>7</v>
      </c>
      <c r="B18" s="6">
        <v>47</v>
      </c>
      <c r="C18" s="7">
        <f t="shared" si="5"/>
        <v>0.0007658340258428248</v>
      </c>
      <c r="D18" s="6">
        <v>117</v>
      </c>
      <c r="E18" s="7">
        <f t="shared" si="6"/>
        <v>0.0003884707202645585</v>
      </c>
      <c r="F18" s="20">
        <v>113940000</v>
      </c>
      <c r="G18" s="7">
        <f t="shared" si="7"/>
        <v>0.001094360213202476</v>
      </c>
      <c r="H18" s="20">
        <f t="shared" si="8"/>
        <v>973846.1538461539</v>
      </c>
      <c r="J18" s="8"/>
      <c r="M18" s="1"/>
      <c r="N18" s="1"/>
    </row>
    <row r="19" spans="1:14" ht="12.75">
      <c r="A19" s="1" t="s">
        <v>8</v>
      </c>
      <c r="B19" s="6">
        <v>186</v>
      </c>
      <c r="C19" s="7">
        <f t="shared" si="5"/>
        <v>0.0030307474214205407</v>
      </c>
      <c r="D19" s="6">
        <v>1082</v>
      </c>
      <c r="E19" s="7">
        <f t="shared" si="6"/>
        <v>0.0035925240968055754</v>
      </c>
      <c r="F19" s="20">
        <v>571209000</v>
      </c>
      <c r="G19" s="7">
        <f t="shared" si="7"/>
        <v>0.0054862945675195115</v>
      </c>
      <c r="H19" s="20">
        <f t="shared" si="8"/>
        <v>527919.5933456562</v>
      </c>
      <c r="J19" s="8"/>
      <c r="M19" s="1"/>
      <c r="N19" s="1"/>
    </row>
    <row r="20" spans="1:14" ht="12.75">
      <c r="A20" s="1" t="s">
        <v>9</v>
      </c>
      <c r="B20" s="6">
        <v>3731</v>
      </c>
      <c r="C20" s="7">
        <f t="shared" si="5"/>
        <v>0.06079418617913999</v>
      </c>
      <c r="D20" s="6">
        <v>35427</v>
      </c>
      <c r="E20" s="7">
        <f t="shared" si="6"/>
        <v>0.1176269419385685</v>
      </c>
      <c r="F20" s="20">
        <v>30791020882</v>
      </c>
      <c r="G20" s="7">
        <f t="shared" si="7"/>
        <v>0.2957387061361016</v>
      </c>
      <c r="H20" s="20">
        <f t="shared" si="8"/>
        <v>869139.946425043</v>
      </c>
      <c r="J20" s="8"/>
      <c r="M20" s="1"/>
      <c r="N20" s="1"/>
    </row>
    <row r="21" spans="1:14" ht="12.75">
      <c r="A21" s="1" t="s">
        <v>10</v>
      </c>
      <c r="B21" s="6">
        <v>5</v>
      </c>
      <c r="C21" s="7">
        <f t="shared" si="5"/>
        <v>8.147170487689625E-05</v>
      </c>
      <c r="D21" s="6">
        <v>5</v>
      </c>
      <c r="E21" s="7">
        <f t="shared" si="6"/>
        <v>1.660131283181874E-05</v>
      </c>
      <c r="F21" s="20">
        <v>62746000</v>
      </c>
      <c r="G21" s="7">
        <f t="shared" si="7"/>
        <v>0.0006026568890433787</v>
      </c>
      <c r="H21" s="20">
        <f t="shared" si="8"/>
        <v>12549200</v>
      </c>
      <c r="J21" s="8"/>
      <c r="M21" s="1"/>
      <c r="N21" s="1"/>
    </row>
    <row r="22" spans="1:14" ht="12.75">
      <c r="A22" s="1" t="s">
        <v>11</v>
      </c>
      <c r="B22" s="6">
        <v>149</v>
      </c>
      <c r="C22" s="7">
        <f t="shared" si="5"/>
        <v>0.0024278568053315084</v>
      </c>
      <c r="D22" s="6">
        <v>1461</v>
      </c>
      <c r="E22" s="7">
        <f t="shared" si="6"/>
        <v>0.004850903609457436</v>
      </c>
      <c r="F22" s="20">
        <v>1318144000</v>
      </c>
      <c r="G22" s="7">
        <f t="shared" si="7"/>
        <v>0.012660385719427458</v>
      </c>
      <c r="H22" s="20">
        <f t="shared" si="8"/>
        <v>902220.3969883642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61371</v>
      </c>
      <c r="C24" s="11">
        <f t="shared" si="9"/>
        <v>1</v>
      </c>
      <c r="D24" s="10">
        <f t="shared" si="9"/>
        <v>301181</v>
      </c>
      <c r="E24" s="11">
        <f t="shared" si="9"/>
        <v>0.9999999999999999</v>
      </c>
      <c r="F24" s="21">
        <f t="shared" si="9"/>
        <v>104115627218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102396</v>
      </c>
      <c r="C27" s="7">
        <f>B27/B$35</f>
        <v>0.8864226600644066</v>
      </c>
      <c r="D27" s="6">
        <v>612072</v>
      </c>
      <c r="E27" s="7">
        <f>D27/D$35</f>
        <v>0.7944973253771795</v>
      </c>
      <c r="F27" s="20">
        <v>183066928130</v>
      </c>
      <c r="G27" s="7">
        <f>F27/F$35</f>
        <v>0.3792199300630548</v>
      </c>
      <c r="H27" s="20">
        <f aca="true" t="shared" si="10" ref="H27:H33">IF(D27=0,"-",+F27/D27)</f>
        <v>299093.7800291469</v>
      </c>
      <c r="J27" s="8"/>
    </row>
    <row r="28" spans="1:10" ht="12.75">
      <c r="A28" s="1" t="s">
        <v>6</v>
      </c>
      <c r="B28" s="6">
        <v>1248</v>
      </c>
      <c r="C28" s="7">
        <f aca="true" t="shared" si="11" ref="C28:C33">B28/B$35</f>
        <v>0.010803698188995464</v>
      </c>
      <c r="D28" s="6">
        <v>3105</v>
      </c>
      <c r="E28" s="7">
        <f aca="true" t="shared" si="12" ref="E28:E33">D28/D$35</f>
        <v>0.004030431379471929</v>
      </c>
      <c r="F28" s="20">
        <v>2712062412</v>
      </c>
      <c r="G28" s="7">
        <f aca="true" t="shared" si="13" ref="G28:G33">F28/F$35</f>
        <v>0.005617989708523109</v>
      </c>
      <c r="H28" s="20">
        <f t="shared" si="10"/>
        <v>873450.052173913</v>
      </c>
      <c r="J28" s="8"/>
    </row>
    <row r="29" spans="1:10" ht="12.75">
      <c r="A29" s="1" t="s">
        <v>7</v>
      </c>
      <c r="B29" s="6">
        <v>184</v>
      </c>
      <c r="C29" s="7">
        <f t="shared" si="11"/>
        <v>0.001592852938121126</v>
      </c>
      <c r="D29" s="6">
        <v>432</v>
      </c>
      <c r="E29" s="7">
        <f t="shared" si="12"/>
        <v>0.0005607556701873989</v>
      </c>
      <c r="F29" s="20">
        <v>806025100</v>
      </c>
      <c r="G29" s="7">
        <f t="shared" si="13"/>
        <v>0.001669666854485099</v>
      </c>
      <c r="H29" s="20">
        <f t="shared" si="10"/>
        <v>1865798.8425925926</v>
      </c>
      <c r="J29" s="8"/>
    </row>
    <row r="30" spans="1:10" ht="12.75">
      <c r="A30" s="1" t="s">
        <v>8</v>
      </c>
      <c r="B30" s="6">
        <v>338</v>
      </c>
      <c r="C30" s="7">
        <f t="shared" si="11"/>
        <v>0.0029260015928529383</v>
      </c>
      <c r="D30" s="6">
        <v>3351</v>
      </c>
      <c r="E30" s="7">
        <f t="shared" si="12"/>
        <v>0.004349750580550865</v>
      </c>
      <c r="F30" s="20">
        <v>4010745930</v>
      </c>
      <c r="G30" s="7">
        <f t="shared" si="13"/>
        <v>0.008308189833147892</v>
      </c>
      <c r="H30" s="20">
        <f t="shared" si="10"/>
        <v>1196880.3133393016</v>
      </c>
      <c r="J30" s="8"/>
    </row>
    <row r="31" spans="1:10" ht="12.75">
      <c r="A31" s="1" t="s">
        <v>9</v>
      </c>
      <c r="B31" s="6">
        <v>9446</v>
      </c>
      <c r="C31" s="7">
        <f t="shared" si="11"/>
        <v>0.08177222202984868</v>
      </c>
      <c r="D31" s="6">
        <v>143335</v>
      </c>
      <c r="E31" s="7">
        <f t="shared" si="12"/>
        <v>0.18605535644979354</v>
      </c>
      <c r="F31" s="20">
        <v>257352427462</v>
      </c>
      <c r="G31" s="7">
        <f t="shared" si="13"/>
        <v>0.5331010387326426</v>
      </c>
      <c r="H31" s="20">
        <f t="shared" si="10"/>
        <v>1795461.1746049465</v>
      </c>
      <c r="J31" s="8"/>
    </row>
    <row r="32" spans="1:10" ht="12.75">
      <c r="A32" s="1" t="s">
        <v>10</v>
      </c>
      <c r="B32" s="6">
        <v>1163</v>
      </c>
      <c r="C32" s="7">
        <f t="shared" si="11"/>
        <v>0.010067869386059074</v>
      </c>
      <c r="D32" s="6">
        <v>2038</v>
      </c>
      <c r="E32" s="7">
        <f t="shared" si="12"/>
        <v>0.0026454167959303674</v>
      </c>
      <c r="F32" s="20">
        <v>23560318000</v>
      </c>
      <c r="G32" s="7">
        <f t="shared" si="13"/>
        <v>0.048804785416395415</v>
      </c>
      <c r="H32" s="20">
        <f t="shared" si="10"/>
        <v>11560509.322865555</v>
      </c>
      <c r="J32" s="8"/>
    </row>
    <row r="33" spans="1:10" ht="12.75">
      <c r="A33" s="1" t="s">
        <v>11</v>
      </c>
      <c r="B33" s="6">
        <v>741</v>
      </c>
      <c r="C33" s="7">
        <f t="shared" si="11"/>
        <v>0.006414695799716057</v>
      </c>
      <c r="D33" s="6">
        <v>6056</v>
      </c>
      <c r="E33" s="7">
        <f t="shared" si="12"/>
        <v>0.007860963746886314</v>
      </c>
      <c r="F33" s="20">
        <v>11237555652</v>
      </c>
      <c r="G33" s="7">
        <f t="shared" si="13"/>
        <v>0.023278399391751057</v>
      </c>
      <c r="H33" s="20">
        <f t="shared" si="10"/>
        <v>1855606.9438573315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115516</v>
      </c>
      <c r="C35" s="11">
        <f t="shared" si="14"/>
        <v>1</v>
      </c>
      <c r="D35" s="10">
        <f t="shared" si="14"/>
        <v>770389</v>
      </c>
      <c r="E35" s="11">
        <f t="shared" si="14"/>
        <v>0.9999999999999999</v>
      </c>
      <c r="F35" s="21">
        <f t="shared" si="14"/>
        <v>482746062686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94426</v>
      </c>
      <c r="C38" s="7">
        <f aca="true" t="shared" si="15" ref="C38:C44">B38/B$46</f>
        <v>0.8875958790795608</v>
      </c>
      <c r="D38" s="6">
        <v>478575</v>
      </c>
      <c r="E38" s="7">
        <f aca="true" t="shared" si="16" ref="E38:E44">D38/D$46</f>
        <v>0.8738685768856443</v>
      </c>
      <c r="F38" s="20">
        <v>113697393373</v>
      </c>
      <c r="G38" s="7">
        <f aca="true" t="shared" si="17" ref="G38:G44">F38/F$46</f>
        <v>0.3875264529669147</v>
      </c>
      <c r="H38" s="20">
        <f aca="true" t="shared" si="18" ref="H38:H44">IF(D38=0,"-",+F38/D38)</f>
        <v>237574.86992216477</v>
      </c>
      <c r="J38" s="8"/>
      <c r="N38" s="1"/>
    </row>
    <row r="39" spans="1:14" ht="12.75">
      <c r="A39" s="1" t="s">
        <v>6</v>
      </c>
      <c r="B39" s="6">
        <v>1196</v>
      </c>
      <c r="C39" s="7">
        <f t="shared" si="15"/>
        <v>0.01124229207399609</v>
      </c>
      <c r="D39" s="6">
        <v>2596</v>
      </c>
      <c r="E39" s="7">
        <f t="shared" si="16"/>
        <v>0.0047402451561304555</v>
      </c>
      <c r="F39" s="20">
        <v>2147184372</v>
      </c>
      <c r="G39" s="7">
        <f t="shared" si="17"/>
        <v>0.007318468074438291</v>
      </c>
      <c r="H39" s="20">
        <f t="shared" si="18"/>
        <v>827112.62403698</v>
      </c>
      <c r="J39" s="8"/>
      <c r="N39" s="1"/>
    </row>
    <row r="40" spans="1:14" ht="12.75">
      <c r="A40" s="1" t="s">
        <v>7</v>
      </c>
      <c r="B40" s="6">
        <v>179</v>
      </c>
      <c r="C40" s="7">
        <f t="shared" si="15"/>
        <v>0.001682583847195067</v>
      </c>
      <c r="D40" s="6">
        <v>356</v>
      </c>
      <c r="E40" s="7">
        <f t="shared" si="16"/>
        <v>0.0006500490275741302</v>
      </c>
      <c r="F40" s="20">
        <v>727658100</v>
      </c>
      <c r="G40" s="7">
        <f t="shared" si="17"/>
        <v>0.00248015151535223</v>
      </c>
      <c r="H40" s="20">
        <f t="shared" si="18"/>
        <v>2043983.426966292</v>
      </c>
      <c r="J40" s="8"/>
      <c r="N40" s="1"/>
    </row>
    <row r="41" spans="1:14" ht="12.75">
      <c r="A41" s="1" t="s">
        <v>8</v>
      </c>
      <c r="B41" s="6">
        <v>324</v>
      </c>
      <c r="C41" s="7">
        <f t="shared" si="15"/>
        <v>0.00304557076252068</v>
      </c>
      <c r="D41" s="6">
        <v>2654</v>
      </c>
      <c r="E41" s="7">
        <f t="shared" si="16"/>
        <v>0.004846152020173432</v>
      </c>
      <c r="F41" s="20">
        <v>3507259465</v>
      </c>
      <c r="G41" s="7">
        <f t="shared" si="17"/>
        <v>0.011954151100431921</v>
      </c>
      <c r="H41" s="20">
        <f t="shared" si="18"/>
        <v>1321499.4216277318</v>
      </c>
      <c r="J41" s="8"/>
      <c r="N41" s="1"/>
    </row>
    <row r="42" spans="1:14" ht="12.75">
      <c r="A42" s="1" t="s">
        <v>9</v>
      </c>
      <c r="B42" s="6">
        <v>8497</v>
      </c>
      <c r="C42" s="7">
        <f t="shared" si="15"/>
        <v>0.07987103323808091</v>
      </c>
      <c r="D42" s="6">
        <v>59076</v>
      </c>
      <c r="E42" s="7">
        <f t="shared" si="16"/>
        <v>0.10787161896901494</v>
      </c>
      <c r="F42" s="20">
        <v>148717047211</v>
      </c>
      <c r="G42" s="7">
        <f t="shared" si="17"/>
        <v>0.5068875203877629</v>
      </c>
      <c r="H42" s="20">
        <f t="shared" si="18"/>
        <v>2517385.185371386</v>
      </c>
      <c r="J42" s="8"/>
      <c r="N42" s="1"/>
    </row>
    <row r="43" spans="1:14" ht="12.75">
      <c r="A43" s="1" t="s">
        <v>10</v>
      </c>
      <c r="B43" s="6">
        <v>1106</v>
      </c>
      <c r="C43" s="7">
        <f t="shared" si="15"/>
        <v>0.010396300195518123</v>
      </c>
      <c r="D43" s="6">
        <v>1578</v>
      </c>
      <c r="E43" s="7">
        <f t="shared" si="16"/>
        <v>0.0028813970941347685</v>
      </c>
      <c r="F43" s="20">
        <v>18540040000</v>
      </c>
      <c r="G43" s="7">
        <f t="shared" si="17"/>
        <v>0.0631919143079572</v>
      </c>
      <c r="H43" s="20">
        <f t="shared" si="18"/>
        <v>11749074.778200254</v>
      </c>
      <c r="J43" s="8"/>
      <c r="N43" s="1"/>
    </row>
    <row r="44" spans="1:14" ht="12.75">
      <c r="A44" s="1" t="s">
        <v>11</v>
      </c>
      <c r="B44" s="6">
        <v>656</v>
      </c>
      <c r="C44" s="7">
        <f t="shared" si="15"/>
        <v>0.00616634080312829</v>
      </c>
      <c r="D44" s="6">
        <v>2816</v>
      </c>
      <c r="E44" s="7">
        <f t="shared" si="16"/>
        <v>0.005141960847327952</v>
      </c>
      <c r="F44" s="20">
        <v>6056016881</v>
      </c>
      <c r="G44" s="7">
        <f t="shared" si="17"/>
        <v>0.020641341647142847</v>
      </c>
      <c r="H44" s="20">
        <f t="shared" si="18"/>
        <v>2150574.176491477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106384</v>
      </c>
      <c r="C46" s="11">
        <f t="shared" si="19"/>
        <v>0.9999999999999999</v>
      </c>
      <c r="D46" s="10">
        <f t="shared" si="19"/>
        <v>547651</v>
      </c>
      <c r="E46" s="11">
        <f t="shared" si="19"/>
        <v>1.0000000000000002</v>
      </c>
      <c r="F46" s="10">
        <f t="shared" si="19"/>
        <v>293392599402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79719</v>
      </c>
      <c r="C49" s="7">
        <f aca="true" t="shared" si="20" ref="C49:C55">B49/B$57</f>
        <v>0.8923102753525857</v>
      </c>
      <c r="D49" s="6">
        <v>133497</v>
      </c>
      <c r="E49" s="7">
        <f aca="true" t="shared" si="21" ref="E49:E55">D49/D$57</f>
        <v>0.5993454192818468</v>
      </c>
      <c r="F49" s="20">
        <v>69369534757</v>
      </c>
      <c r="G49" s="7">
        <f aca="true" t="shared" si="22" ref="G49:G55">F49/F$57</f>
        <v>0.3663494374695263</v>
      </c>
      <c r="H49" s="20">
        <f aca="true" t="shared" si="23" ref="H49:H55">IF(D49=0,"-",+F49/D49)</f>
        <v>519633.6603594088</v>
      </c>
      <c r="J49" s="8"/>
      <c r="N49" s="1"/>
    </row>
    <row r="50" spans="1:14" ht="12.75">
      <c r="A50" s="1" t="s">
        <v>6</v>
      </c>
      <c r="B50" s="6">
        <v>397</v>
      </c>
      <c r="C50" s="7">
        <f t="shared" si="20"/>
        <v>0.004443698231475263</v>
      </c>
      <c r="D50" s="6">
        <v>509</v>
      </c>
      <c r="E50" s="7">
        <f t="shared" si="21"/>
        <v>0.002285196059944868</v>
      </c>
      <c r="F50" s="20">
        <v>564878040</v>
      </c>
      <c r="G50" s="7">
        <f t="shared" si="22"/>
        <v>0.0029831936010210336</v>
      </c>
      <c r="H50" s="20">
        <f t="shared" si="23"/>
        <v>1109780.0392927309</v>
      </c>
      <c r="J50" s="8"/>
      <c r="N50" s="1"/>
    </row>
    <row r="51" spans="1:14" ht="12.75">
      <c r="A51" s="1" t="s">
        <v>7</v>
      </c>
      <c r="B51" s="6">
        <v>19</v>
      </c>
      <c r="C51" s="7">
        <f t="shared" si="20"/>
        <v>0.00021267069621670024</v>
      </c>
      <c r="D51" s="6">
        <v>76</v>
      </c>
      <c r="E51" s="7">
        <f t="shared" si="21"/>
        <v>0.00034120805610178773</v>
      </c>
      <c r="F51" s="20">
        <v>78367000</v>
      </c>
      <c r="G51" s="7">
        <f t="shared" si="22"/>
        <v>0.00041386620894523593</v>
      </c>
      <c r="H51" s="20">
        <f t="shared" si="23"/>
        <v>1031144.7368421053</v>
      </c>
      <c r="J51" s="8"/>
      <c r="N51" s="1"/>
    </row>
    <row r="52" spans="1:14" ht="12.75">
      <c r="A52" s="1" t="s">
        <v>8</v>
      </c>
      <c r="B52" s="6">
        <v>248</v>
      </c>
      <c r="C52" s="7">
        <f t="shared" si="20"/>
        <v>0.0027759122453548243</v>
      </c>
      <c r="D52" s="6">
        <v>697</v>
      </c>
      <c r="E52" s="7">
        <f t="shared" si="21"/>
        <v>0.0031292370408282375</v>
      </c>
      <c r="F52" s="20">
        <v>503486465</v>
      </c>
      <c r="G52" s="7">
        <f t="shared" si="22"/>
        <v>0.0026589767953958707</v>
      </c>
      <c r="H52" s="20">
        <f t="shared" si="23"/>
        <v>722362.2166427546</v>
      </c>
      <c r="J52" s="8"/>
      <c r="N52" s="1"/>
    </row>
    <row r="53" spans="1:14" ht="12.75">
      <c r="A53" s="1" t="s">
        <v>9</v>
      </c>
      <c r="B53" s="6">
        <v>8012</v>
      </c>
      <c r="C53" s="7">
        <f t="shared" si="20"/>
        <v>0.08967987463622118</v>
      </c>
      <c r="D53" s="6">
        <v>84259</v>
      </c>
      <c r="E53" s="7">
        <f t="shared" si="21"/>
        <v>0.3782874947247439</v>
      </c>
      <c r="F53" s="20">
        <v>108635380251</v>
      </c>
      <c r="G53" s="7">
        <f t="shared" si="22"/>
        <v>0.5737174190897383</v>
      </c>
      <c r="H53" s="20">
        <f t="shared" si="23"/>
        <v>1289302.9854496256</v>
      </c>
      <c r="J53" s="8"/>
      <c r="N53" s="1"/>
    </row>
    <row r="54" spans="1:14" ht="12.75">
      <c r="A54" s="1" t="s">
        <v>10</v>
      </c>
      <c r="B54" s="6">
        <v>361</v>
      </c>
      <c r="C54" s="7">
        <f t="shared" si="20"/>
        <v>0.004040743228117305</v>
      </c>
      <c r="D54" s="6">
        <v>460</v>
      </c>
      <c r="E54" s="7">
        <f t="shared" si="21"/>
        <v>0.002065206655352926</v>
      </c>
      <c r="F54" s="20">
        <v>5020278000</v>
      </c>
      <c r="G54" s="7">
        <f t="shared" si="22"/>
        <v>0.026512733978730475</v>
      </c>
      <c r="H54" s="20">
        <f t="shared" si="23"/>
        <v>10913647.826086957</v>
      </c>
      <c r="J54" s="8"/>
      <c r="N54" s="1"/>
    </row>
    <row r="55" spans="1:14" ht="12.75">
      <c r="A55" s="1" t="s">
        <v>11</v>
      </c>
      <c r="B55" s="6">
        <v>584</v>
      </c>
      <c r="C55" s="7">
        <f t="shared" si="20"/>
        <v>0.006536825610029102</v>
      </c>
      <c r="D55" s="6">
        <v>3240</v>
      </c>
      <c r="E55" s="7">
        <f t="shared" si="21"/>
        <v>0.014546238181181477</v>
      </c>
      <c r="F55" s="20">
        <v>5181538771</v>
      </c>
      <c r="G55" s="7">
        <f t="shared" si="22"/>
        <v>0.027364372856642807</v>
      </c>
      <c r="H55" s="20">
        <f t="shared" si="23"/>
        <v>1599240.3614197532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89340</v>
      </c>
      <c r="C57" s="11">
        <f t="shared" si="24"/>
        <v>1</v>
      </c>
      <c r="D57" s="10">
        <f t="shared" si="24"/>
        <v>222738</v>
      </c>
      <c r="E57" s="11">
        <f t="shared" si="24"/>
        <v>1</v>
      </c>
      <c r="F57" s="10">
        <f t="shared" si="24"/>
        <v>189353463284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Lluff</cp:lastModifiedBy>
  <cp:lastPrinted>2001-02-08T21:22:29Z</cp:lastPrinted>
  <dcterms:created xsi:type="dcterms:W3CDTF">2000-09-06T18:30:25Z</dcterms:created>
  <dcterms:modified xsi:type="dcterms:W3CDTF">2008-05-06T21:17:43Z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